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bjohnson\Desktop\CYN Website Ending Poverty\"/>
    </mc:Choice>
  </mc:AlternateContent>
  <bookViews>
    <workbookView xWindow="0" yWindow="0" windowWidth="28800" windowHeight="12135" tabRatio="500"/>
  </bookViews>
  <sheets>
    <sheet name="Delivery" sheetId="2" r:id="rId1"/>
    <sheet name="Kitchen Equipment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2" l="1"/>
  <c r="B10" i="2"/>
  <c r="B12" i="2"/>
  <c r="B15" i="2"/>
  <c r="B17" i="2"/>
  <c r="B18" i="2"/>
  <c r="B20" i="2"/>
  <c r="B21" i="2"/>
  <c r="B23" i="2"/>
  <c r="B24" i="2"/>
  <c r="B26" i="2"/>
  <c r="B27" i="2"/>
  <c r="B28" i="2"/>
  <c r="B29" i="2"/>
  <c r="B31" i="2"/>
  <c r="B34" i="2"/>
  <c r="B38" i="2"/>
  <c r="B40" i="2"/>
  <c r="B43" i="2"/>
  <c r="B44" i="2"/>
  <c r="B46" i="2"/>
  <c r="B47" i="2"/>
  <c r="B48" i="2"/>
  <c r="B49" i="2"/>
  <c r="B52" i="2"/>
  <c r="B54" i="2"/>
  <c r="B4" i="3"/>
  <c r="B11" i="3"/>
  <c r="B13" i="3"/>
  <c r="B14" i="3"/>
  <c r="B23" i="3"/>
  <c r="B30" i="3"/>
</calcChain>
</file>

<file path=xl/sharedStrings.xml><?xml version="1.0" encoding="utf-8"?>
<sst xmlns="http://schemas.openxmlformats.org/spreadsheetml/2006/main" count="132" uniqueCount="112">
  <si>
    <t>Expense</t>
  </si>
  <si>
    <t>Amount</t>
  </si>
  <si>
    <t>Details</t>
  </si>
  <si>
    <t>Printing</t>
  </si>
  <si>
    <t>Module # 1 - Orientation</t>
  </si>
  <si>
    <t>Module #5 - Safe Food Handling &amp; Knife Skills</t>
  </si>
  <si>
    <t>Module #6 - Collective Kitchen</t>
  </si>
  <si>
    <t>Module #9 - Wrap-Up/Group Celebration</t>
  </si>
  <si>
    <t>Elective Module - Gardening</t>
  </si>
  <si>
    <t>Elective Module - How To Cook For/With Your Kids</t>
  </si>
  <si>
    <t>Total</t>
  </si>
  <si>
    <t>12 pack for $15.00</t>
  </si>
  <si>
    <t>12 x $25 (two or three piece set - pairing knife, de-boning knife)</t>
  </si>
  <si>
    <t>Chicken stir fry ingredients</t>
  </si>
  <si>
    <t>One gift per participant 12 x $10.00</t>
  </si>
  <si>
    <t>$150/week x 12</t>
  </si>
  <si>
    <t>Containers for each participant 12 x $15.00</t>
  </si>
  <si>
    <t>$30/module x 12 - printing of handouts/toner</t>
  </si>
  <si>
    <t>$100 stipend/gift for each module - maximum 12 sessions</t>
  </si>
  <si>
    <t>$1000.00 for each collective kitchen for ingredients for up to 8 stations (one recipe each) for as many as 20 participants (that would include some children)</t>
  </si>
  <si>
    <t xml:space="preserve">12 participants x $6.00 per binder </t>
  </si>
  <si>
    <t xml:space="preserve">12 x $30 in Harvest Bucks for each participant </t>
  </si>
  <si>
    <t>12 x $7.00 per coupon holder</t>
  </si>
  <si>
    <t>12 x $5.00 per pair of scissors</t>
  </si>
  <si>
    <t>12 x $15.00 per zippered binder</t>
  </si>
  <si>
    <t>Food Families Program - Delivery Budget</t>
  </si>
  <si>
    <t>Course binders</t>
  </si>
  <si>
    <t>Zippered binders</t>
  </si>
  <si>
    <t>Scissors</t>
  </si>
  <si>
    <t>Highlighters</t>
  </si>
  <si>
    <t>Harvest Bucks</t>
  </si>
  <si>
    <t>Knife set</t>
  </si>
  <si>
    <t>Jars</t>
  </si>
  <si>
    <t>Recipe ingredients</t>
  </si>
  <si>
    <t>Prizes/Gifts</t>
  </si>
  <si>
    <t>Containers</t>
  </si>
  <si>
    <t>Gardening tools</t>
  </si>
  <si>
    <t>Seeds</t>
  </si>
  <si>
    <t>Coupon holders</t>
  </si>
  <si>
    <t>Food thermometer</t>
  </si>
  <si>
    <t>Refridgerator thermometer</t>
  </si>
  <si>
    <t>Cutting boards</t>
  </si>
  <si>
    <t xml:space="preserve">Recipe ingredients </t>
  </si>
  <si>
    <t>12 cases of 250 ml jars x $11.00 (12 jars in each case)</t>
  </si>
  <si>
    <t>Ingredients for 2 to 3 healthy and fun recipes for children</t>
  </si>
  <si>
    <t>12 x $12.00 per food thermometer</t>
  </si>
  <si>
    <t>12 x $7.00 per refridgerator thermometer</t>
  </si>
  <si>
    <t>12 x $20 per cutting board</t>
  </si>
  <si>
    <t>12 x $15.00 per basic gardening set</t>
  </si>
  <si>
    <t>Food Families Programming Costs</t>
  </si>
  <si>
    <t>Facilitator/guest speaker</t>
  </si>
  <si>
    <t>Kitchen/Room Rental</t>
  </si>
  <si>
    <t>Food Families - Kitchen Equipment Budget</t>
  </si>
  <si>
    <t>Baking pans</t>
  </si>
  <si>
    <t>Baking sheet</t>
  </si>
  <si>
    <t>Can Opener</t>
  </si>
  <si>
    <t>Casserole dish</t>
  </si>
  <si>
    <t>Frying pans</t>
  </si>
  <si>
    <t>Grater</t>
  </si>
  <si>
    <t>Knives</t>
  </si>
  <si>
    <t>Large pots</t>
  </si>
  <si>
    <t>Loaf pan</t>
  </si>
  <si>
    <t>Measuring cups for dry ingredients</t>
  </si>
  <si>
    <t>Measuring cups for liquids</t>
  </si>
  <si>
    <t>Measuring spoons</t>
  </si>
  <si>
    <t>Muffin tin</t>
  </si>
  <si>
    <t>Rubber spatula</t>
  </si>
  <si>
    <t>Saucepans</t>
  </si>
  <si>
    <t>Strainer</t>
  </si>
  <si>
    <t>Tongs</t>
  </si>
  <si>
    <t>Vegetable masher</t>
  </si>
  <si>
    <t>Vegetable peeler</t>
  </si>
  <si>
    <t>Wooden spoons</t>
  </si>
  <si>
    <t>Mixing bowls</t>
  </si>
  <si>
    <t>Pot holders</t>
  </si>
  <si>
    <t>15x10x3/4 inch</t>
  </si>
  <si>
    <t>9x5x3 inch (2L)</t>
  </si>
  <si>
    <t>12 large cups</t>
  </si>
  <si>
    <t>2 litre, covered</t>
  </si>
  <si>
    <t>Glass, 2 cup</t>
  </si>
  <si>
    <t>1, 1/2, 1/3, 1/4 cup plastic</t>
  </si>
  <si>
    <t>1 tbsp, 1, 1/2, and 1/4 tsp.</t>
  </si>
  <si>
    <t>Hand held, plastic</t>
  </si>
  <si>
    <t>Hand held, metal</t>
  </si>
  <si>
    <t>13x9x2 inch (3.5 L) - $30.00 and 8x8x2 inch (2L) - $20.00</t>
  </si>
  <si>
    <t>2 medium sized, plastic - 1 set of two</t>
  </si>
  <si>
    <t>Dish cloths</t>
  </si>
  <si>
    <t>8 pack</t>
  </si>
  <si>
    <t>10 inch, non-stick and 8 inch, non-stick @ $30 each</t>
  </si>
  <si>
    <t>1 large cook's knife - $22, 1 medium cook's knife - $20, 1 pairing knife - $10</t>
  </si>
  <si>
    <t>8 quart - $20, 12 or 16 quart - $30</t>
  </si>
  <si>
    <t>Set of 4, plastic, in a range of sizes from 1 quart (1L) to 3 quart (3L) - set of 4 for $25</t>
  </si>
  <si>
    <t>set of 2 - $6</t>
  </si>
  <si>
    <t>1/2 quart - $10, 1 quart - $15, 3 quart - $20</t>
  </si>
  <si>
    <t>Dish towels</t>
  </si>
  <si>
    <t>4 pack</t>
  </si>
  <si>
    <t>2 spoons - set of two</t>
  </si>
  <si>
    <t>Module #2 - Healthy Eating</t>
  </si>
  <si>
    <t>Module #3 - Couponing 101</t>
  </si>
  <si>
    <t>Module #4 - Price Matching/Meal Planning</t>
  </si>
  <si>
    <t>Module #7 - Financial Literacy</t>
  </si>
  <si>
    <t>Module #8- Canning</t>
  </si>
  <si>
    <t xml:space="preserve">Black bean brownie recipe ingredients </t>
  </si>
  <si>
    <t>Session snacks</t>
  </si>
  <si>
    <t>$25/module x 12 (can vary depending on group size and choice of snacks)</t>
  </si>
  <si>
    <t>Total For All Modules</t>
  </si>
  <si>
    <t>Module Total</t>
  </si>
  <si>
    <t xml:space="preserve"> Module Total</t>
  </si>
  <si>
    <t>Recipe ingredients (strawberry jam, Caesar's hot beans, red pepper &amp; garlic jelly)</t>
  </si>
  <si>
    <t>Guest speaker and module snacks covered in earlier section of budget</t>
  </si>
  <si>
    <t>Healthy snacks for final celebration</t>
  </si>
  <si>
    <t>Various seeds for each participant @ $30 each x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</si>
</sst>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;[Red]&quot;$&quot;#,##0.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5F815D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/>
    <xf numFmtId="0" fontId="1" fillId="2" borderId="0" xfId="0" applyFont="1" applyFill="1"/>
    <xf numFmtId="0" fontId="0" fillId="2" borderId="0" xfId="0" applyFill="1"/>
    <xf numFmtId="0" fontId="0" fillId="0" borderId="0" xfId="0" applyFill="1"/>
    <xf numFmtId="0" fontId="0" fillId="0" borderId="0" xfId="0" applyAlignment="1">
      <alignment vertical="top"/>
    </xf>
    <xf numFmtId="0" fontId="1" fillId="0" borderId="0" xfId="0" applyFont="1" applyFill="1"/>
    <xf numFmtId="0" fontId="4" fillId="3" borderId="0" xfId="0" applyFont="1" applyFill="1"/>
    <xf numFmtId="0" fontId="5" fillId="0" borderId="0" xfId="0" applyFont="1"/>
    <xf numFmtId="0" fontId="5" fillId="3" borderId="0" xfId="0" applyFont="1" applyFill="1"/>
    <xf numFmtId="164" fontId="5" fillId="0" borderId="0" xfId="0" applyNumberFormat="1" applyFont="1"/>
    <xf numFmtId="0" fontId="4" fillId="3" borderId="0" xfId="0" applyFont="1" applyFill="1" applyAlignment="1">
      <alignment vertical="top"/>
    </xf>
    <xf numFmtId="164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wrapText="1"/>
    </xf>
    <xf numFmtId="165" fontId="0" fillId="0" borderId="0" xfId="0" applyNumberFormat="1"/>
    <xf numFmtId="0" fontId="5" fillId="0" borderId="0" xfId="0" applyFont="1" applyFill="1"/>
    <xf numFmtId="0" fontId="1" fillId="4" borderId="0" xfId="0" applyFont="1" applyFill="1" applyAlignment="1">
      <alignment horizontal="right"/>
    </xf>
    <xf numFmtId="164" fontId="0" fillId="4" borderId="0" xfId="0" applyNumberFormat="1" applyFill="1"/>
    <xf numFmtId="0" fontId="4" fillId="4" borderId="0" xfId="0" applyFont="1" applyFill="1" applyAlignment="1">
      <alignment horizontal="right" vertical="top"/>
    </xf>
    <xf numFmtId="164" fontId="5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/>
    </xf>
    <xf numFmtId="164" fontId="5" fillId="4" borderId="0" xfId="0" applyNumberFormat="1" applyFont="1" applyFill="1"/>
    <xf numFmtId="165" fontId="0" fillId="0" borderId="0" xfId="0" applyNumberFormat="1" applyAlignment="1">
      <alignment vertical="top"/>
    </xf>
    <xf numFmtId="165" fontId="0" fillId="0" borderId="0" xfId="0" applyNumberFormat="1" applyAlignment="1">
      <alignment horizontal="right" vertical="top"/>
    </xf>
    <xf numFmtId="0" fontId="1" fillId="4" borderId="0" xfId="0" applyFont="1" applyFill="1"/>
    <xf numFmtId="164" fontId="1" fillId="4" borderId="0" xfId="0" applyNumberFormat="1" applyFont="1" applyFill="1"/>
    <xf numFmtId="0" fontId="0" fillId="4" borderId="0" xfId="0" applyFill="1"/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7" fillId="5" borderId="0" xfId="0" applyFont="1" applyFill="1"/>
    <xf numFmtId="0" fontId="0" fillId="5" borderId="0" xfId="0" applyFill="1"/>
    <xf numFmtId="165" fontId="7" fillId="5" borderId="0" xfId="0" applyNumberFormat="1" applyFont="1" applyFill="1"/>
    <xf numFmtId="0" fontId="8" fillId="5" borderId="0" xfId="0" applyFont="1" applyFill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58"/>
  <sheetViews>
    <sheetView tabSelected="1" zoomScale="150" zoomScaleNormal="150" zoomScalePageLayoutView="150" workbookViewId="0">
      <selection activeCell="D7" sqref="D7"/>
    </sheetView>
  </sheetViews>
  <sheetFormatPr defaultColWidth="11" defaultRowHeight="15.75" x14ac:dyDescent="0.25"/>
  <cols>
    <col min="1" max="1" width="43.125" customWidth="1"/>
    <col min="2" max="2" width="24" customWidth="1"/>
    <col min="3" max="3" width="61.625" customWidth="1"/>
    <col min="4" max="4" width="10.875" style="10"/>
  </cols>
  <sheetData>
    <row r="1" spans="1:4" x14ac:dyDescent="0.25">
      <c r="A1" s="1" t="s">
        <v>25</v>
      </c>
    </row>
    <row r="2" spans="1:4" ht="18.75" x14ac:dyDescent="0.3">
      <c r="A2" s="38" t="s">
        <v>0</v>
      </c>
      <c r="B2" s="38" t="s">
        <v>1</v>
      </c>
      <c r="C2" s="38" t="s">
        <v>2</v>
      </c>
    </row>
    <row r="3" spans="1:4" s="10" customFormat="1" x14ac:dyDescent="0.25">
      <c r="A3" s="8" t="s">
        <v>49</v>
      </c>
      <c r="B3" s="8"/>
      <c r="C3" s="8"/>
    </row>
    <row r="4" spans="1:4" x14ac:dyDescent="0.25">
      <c r="A4" t="s">
        <v>50</v>
      </c>
      <c r="B4" s="2">
        <v>1200</v>
      </c>
      <c r="C4" t="s">
        <v>18</v>
      </c>
    </row>
    <row r="5" spans="1:4" x14ac:dyDescent="0.25">
      <c r="A5" t="s">
        <v>51</v>
      </c>
      <c r="B5" s="2">
        <v>1800</v>
      </c>
      <c r="C5" t="s">
        <v>15</v>
      </c>
    </row>
    <row r="6" spans="1:4" x14ac:dyDescent="0.25">
      <c r="A6" t="s">
        <v>3</v>
      </c>
      <c r="B6" s="2">
        <v>360</v>
      </c>
      <c r="C6" t="s">
        <v>17</v>
      </c>
    </row>
    <row r="7" spans="1:4" x14ac:dyDescent="0.25">
      <c r="A7" t="s">
        <v>103</v>
      </c>
      <c r="B7" s="2">
        <v>300</v>
      </c>
      <c r="C7" t="s">
        <v>104</v>
      </c>
    </row>
    <row r="8" spans="1:4" s="10" customFormat="1" x14ac:dyDescent="0.25">
      <c r="A8" s="22" t="s">
        <v>106</v>
      </c>
      <c r="B8" s="23">
        <f>SUM(B4:B7)</f>
        <v>3660</v>
      </c>
      <c r="C8" s="32"/>
    </row>
    <row r="9" spans="1:4" x14ac:dyDescent="0.25">
      <c r="A9" s="8" t="s">
        <v>4</v>
      </c>
      <c r="B9" s="9"/>
      <c r="C9" s="9"/>
    </row>
    <row r="10" spans="1:4" x14ac:dyDescent="0.25">
      <c r="A10" t="s">
        <v>26</v>
      </c>
      <c r="B10" s="2">
        <f>12*6</f>
        <v>72</v>
      </c>
      <c r="C10" t="s">
        <v>20</v>
      </c>
    </row>
    <row r="11" spans="1:4" x14ac:dyDescent="0.25">
      <c r="A11" t="s">
        <v>33</v>
      </c>
      <c r="B11" s="2">
        <v>200</v>
      </c>
      <c r="C11" t="s">
        <v>102</v>
      </c>
    </row>
    <row r="12" spans="1:4" s="10" customFormat="1" x14ac:dyDescent="0.25">
      <c r="A12" s="22" t="s">
        <v>106</v>
      </c>
      <c r="B12" s="23">
        <f>SUM(B10:B11)</f>
        <v>272</v>
      </c>
      <c r="C12" s="32"/>
    </row>
    <row r="13" spans="1:4" s="10" customFormat="1" x14ac:dyDescent="0.25">
      <c r="A13" s="13" t="s">
        <v>97</v>
      </c>
      <c r="B13" s="15"/>
      <c r="C13" s="15"/>
      <c r="D13" s="21"/>
    </row>
    <row r="14" spans="1:4" s="10" customFormat="1" x14ac:dyDescent="0.25">
      <c r="A14" s="14" t="s">
        <v>33</v>
      </c>
      <c r="B14" s="16">
        <v>200</v>
      </c>
      <c r="C14" s="14" t="s">
        <v>42</v>
      </c>
      <c r="D14" s="14"/>
    </row>
    <row r="15" spans="1:4" s="10" customFormat="1" x14ac:dyDescent="0.25">
      <c r="A15" s="26" t="s">
        <v>106</v>
      </c>
      <c r="B15" s="27">
        <f>SUM(B14)</f>
        <v>200</v>
      </c>
      <c r="C15" s="34"/>
      <c r="D15" s="14"/>
    </row>
    <row r="16" spans="1:4" s="10" customFormat="1" x14ac:dyDescent="0.25">
      <c r="A16" s="12" t="s">
        <v>98</v>
      </c>
    </row>
    <row r="17" spans="1:3" x14ac:dyDescent="0.25">
      <c r="A17" s="3" t="s">
        <v>27</v>
      </c>
      <c r="B17" s="2">
        <f>12*15</f>
        <v>180</v>
      </c>
      <c r="C17" t="s">
        <v>24</v>
      </c>
    </row>
    <row r="18" spans="1:3" x14ac:dyDescent="0.25">
      <c r="A18" s="3" t="s">
        <v>28</v>
      </c>
      <c r="B18" s="2">
        <f>12*5</f>
        <v>60</v>
      </c>
      <c r="C18" t="s">
        <v>23</v>
      </c>
    </row>
    <row r="19" spans="1:3" x14ac:dyDescent="0.25">
      <c r="A19" s="3" t="s">
        <v>29</v>
      </c>
      <c r="B19" s="2">
        <v>15</v>
      </c>
      <c r="C19" t="s">
        <v>11</v>
      </c>
    </row>
    <row r="20" spans="1:3" x14ac:dyDescent="0.25">
      <c r="A20" s="3" t="s">
        <v>38</v>
      </c>
      <c r="B20" s="2">
        <f>12*7</f>
        <v>84</v>
      </c>
      <c r="C20" t="s">
        <v>22</v>
      </c>
    </row>
    <row r="21" spans="1:3" s="10" customFormat="1" x14ac:dyDescent="0.25">
      <c r="A21" s="22" t="s">
        <v>106</v>
      </c>
      <c r="B21" s="23">
        <f>SUM(B17:B20)</f>
        <v>339</v>
      </c>
      <c r="C21" s="32"/>
    </row>
    <row r="22" spans="1:3" s="10" customFormat="1" x14ac:dyDescent="0.25">
      <c r="A22" s="8" t="s">
        <v>99</v>
      </c>
      <c r="B22" s="9"/>
      <c r="C22" s="9"/>
    </row>
    <row r="23" spans="1:3" x14ac:dyDescent="0.25">
      <c r="A23" s="3" t="s">
        <v>30</v>
      </c>
      <c r="B23" s="2">
        <f>12*30</f>
        <v>360</v>
      </c>
      <c r="C23" t="s">
        <v>21</v>
      </c>
    </row>
    <row r="24" spans="1:3" s="10" customFormat="1" x14ac:dyDescent="0.25">
      <c r="A24" s="22" t="s">
        <v>106</v>
      </c>
      <c r="B24" s="23">
        <f>SUM(B23)</f>
        <v>360</v>
      </c>
      <c r="C24" s="32"/>
    </row>
    <row r="25" spans="1:3" s="10" customFormat="1" x14ac:dyDescent="0.25">
      <c r="A25" s="8" t="s">
        <v>5</v>
      </c>
      <c r="B25" s="9"/>
      <c r="C25" s="9"/>
    </row>
    <row r="26" spans="1:3" x14ac:dyDescent="0.25">
      <c r="A26" t="s">
        <v>39</v>
      </c>
      <c r="B26" s="2">
        <f>12*12</f>
        <v>144</v>
      </c>
      <c r="C26" t="s">
        <v>45</v>
      </c>
    </row>
    <row r="27" spans="1:3" x14ac:dyDescent="0.25">
      <c r="A27" t="s">
        <v>40</v>
      </c>
      <c r="B27" s="2">
        <f>12*7</f>
        <v>84</v>
      </c>
      <c r="C27" t="s">
        <v>46</v>
      </c>
    </row>
    <row r="28" spans="1:3" x14ac:dyDescent="0.25">
      <c r="A28" t="s">
        <v>31</v>
      </c>
      <c r="B28" s="2">
        <f>12*25</f>
        <v>300</v>
      </c>
      <c r="C28" t="s">
        <v>12</v>
      </c>
    </row>
    <row r="29" spans="1:3" x14ac:dyDescent="0.25">
      <c r="A29" t="s">
        <v>41</v>
      </c>
      <c r="B29" s="2">
        <f>12*20</f>
        <v>240</v>
      </c>
      <c r="C29" t="s">
        <v>47</v>
      </c>
    </row>
    <row r="30" spans="1:3" x14ac:dyDescent="0.25">
      <c r="A30" t="s">
        <v>33</v>
      </c>
      <c r="B30" s="2">
        <v>200</v>
      </c>
      <c r="C30" t="s">
        <v>13</v>
      </c>
    </row>
    <row r="31" spans="1:3" s="10" customFormat="1" x14ac:dyDescent="0.25">
      <c r="A31" s="22" t="s">
        <v>107</v>
      </c>
      <c r="B31" s="23">
        <f>SUM(B26:B30)</f>
        <v>968</v>
      </c>
      <c r="C31" s="32"/>
    </row>
    <row r="32" spans="1:3" s="10" customFormat="1" x14ac:dyDescent="0.25">
      <c r="A32" s="8" t="s">
        <v>6</v>
      </c>
      <c r="B32" s="9"/>
      <c r="C32" s="9"/>
    </row>
    <row r="33" spans="1:4" ht="47.25" x14ac:dyDescent="0.25">
      <c r="A33" s="6" t="s">
        <v>42</v>
      </c>
      <c r="B33" s="5">
        <v>1000</v>
      </c>
      <c r="C33" s="4" t="s">
        <v>19</v>
      </c>
    </row>
    <row r="34" spans="1:4" s="10" customFormat="1" x14ac:dyDescent="0.25">
      <c r="A34" s="22" t="s">
        <v>106</v>
      </c>
      <c r="B34" s="23">
        <f>SUM(B33)</f>
        <v>1000</v>
      </c>
      <c r="C34" s="32"/>
    </row>
    <row r="35" spans="1:4" s="10" customFormat="1" x14ac:dyDescent="0.25">
      <c r="A35" s="17" t="s">
        <v>100</v>
      </c>
      <c r="B35" s="18"/>
      <c r="C35" s="19" t="s">
        <v>109</v>
      </c>
      <c r="D35" s="21"/>
    </row>
    <row r="36" spans="1:4" s="10" customFormat="1" x14ac:dyDescent="0.25">
      <c r="A36" s="24" t="s">
        <v>106</v>
      </c>
      <c r="B36" s="25">
        <v>0</v>
      </c>
      <c r="C36" s="33"/>
      <c r="D36" s="14"/>
    </row>
    <row r="37" spans="1:4" s="10" customFormat="1" x14ac:dyDescent="0.25">
      <c r="A37" s="8" t="s">
        <v>101</v>
      </c>
      <c r="B37" s="9"/>
      <c r="C37" s="9"/>
    </row>
    <row r="38" spans="1:4" x14ac:dyDescent="0.25">
      <c r="A38" s="3" t="s">
        <v>32</v>
      </c>
      <c r="B38" s="2">
        <f>12*11</f>
        <v>132</v>
      </c>
      <c r="C38" t="s">
        <v>43</v>
      </c>
    </row>
    <row r="39" spans="1:4" ht="31.5" x14ac:dyDescent="0.25">
      <c r="A39" s="6" t="s">
        <v>33</v>
      </c>
      <c r="B39" s="5">
        <v>200</v>
      </c>
      <c r="C39" s="4" t="s">
        <v>108</v>
      </c>
    </row>
    <row r="40" spans="1:4" s="10" customFormat="1" x14ac:dyDescent="0.25">
      <c r="A40" s="22" t="s">
        <v>107</v>
      </c>
      <c r="B40" s="23">
        <f>SUM(B38:B39)</f>
        <v>332</v>
      </c>
      <c r="C40" s="32"/>
    </row>
    <row r="41" spans="1:4" s="10" customFormat="1" x14ac:dyDescent="0.25">
      <c r="A41" s="8" t="s">
        <v>7</v>
      </c>
      <c r="B41" s="9"/>
      <c r="C41" s="9"/>
    </row>
    <row r="42" spans="1:4" x14ac:dyDescent="0.25">
      <c r="A42" s="3" t="s">
        <v>33</v>
      </c>
      <c r="B42" s="2">
        <v>120</v>
      </c>
      <c r="C42" t="s">
        <v>110</v>
      </c>
    </row>
    <row r="43" spans="1:4" x14ac:dyDescent="0.25">
      <c r="A43" s="3" t="s">
        <v>34</v>
      </c>
      <c r="B43" s="2">
        <f>12*10</f>
        <v>120</v>
      </c>
      <c r="C43" t="s">
        <v>14</v>
      </c>
    </row>
    <row r="44" spans="1:4" s="10" customFormat="1" x14ac:dyDescent="0.25">
      <c r="A44" s="22" t="s">
        <v>107</v>
      </c>
      <c r="B44" s="23">
        <f>SUM(B42:B43)</f>
        <v>240</v>
      </c>
      <c r="C44" s="32"/>
    </row>
    <row r="45" spans="1:4" s="10" customFormat="1" x14ac:dyDescent="0.25">
      <c r="A45" s="8" t="s">
        <v>8</v>
      </c>
      <c r="B45" s="9"/>
      <c r="C45" s="9"/>
    </row>
    <row r="46" spans="1:4" x14ac:dyDescent="0.25">
      <c r="A46" s="3" t="s">
        <v>35</v>
      </c>
      <c r="B46" s="2">
        <f>12*15</f>
        <v>180</v>
      </c>
      <c r="C46" t="s">
        <v>16</v>
      </c>
    </row>
    <row r="47" spans="1:4" x14ac:dyDescent="0.25">
      <c r="A47" s="3" t="s">
        <v>36</v>
      </c>
      <c r="B47" s="2">
        <f>12*15</f>
        <v>180</v>
      </c>
      <c r="C47" t="s">
        <v>48</v>
      </c>
    </row>
    <row r="48" spans="1:4" x14ac:dyDescent="0.25">
      <c r="A48" s="3" t="s">
        <v>37</v>
      </c>
      <c r="B48" s="2">
        <f>12*30</f>
        <v>360</v>
      </c>
      <c r="C48" t="s">
        <v>111</v>
      </c>
    </row>
    <row r="49" spans="1:3" s="10" customFormat="1" x14ac:dyDescent="0.25">
      <c r="A49" s="22" t="s">
        <v>106</v>
      </c>
      <c r="B49" s="23">
        <f>SUM(B46:B48)</f>
        <v>720</v>
      </c>
      <c r="C49" s="32"/>
    </row>
    <row r="50" spans="1:3" s="10" customFormat="1" x14ac:dyDescent="0.25">
      <c r="A50" s="8" t="s">
        <v>9</v>
      </c>
      <c r="B50" s="9"/>
      <c r="C50" s="9"/>
    </row>
    <row r="51" spans="1:3" x14ac:dyDescent="0.25">
      <c r="A51" s="3" t="s">
        <v>33</v>
      </c>
      <c r="B51" s="20">
        <v>200</v>
      </c>
      <c r="C51" t="s">
        <v>44</v>
      </c>
    </row>
    <row r="52" spans="1:3" s="10" customFormat="1" x14ac:dyDescent="0.25">
      <c r="A52" s="22" t="s">
        <v>107</v>
      </c>
      <c r="B52" s="23">
        <f>SUM(B51)</f>
        <v>200</v>
      </c>
      <c r="C52" s="32"/>
    </row>
    <row r="54" spans="1:3" x14ac:dyDescent="0.25">
      <c r="A54" s="30" t="s">
        <v>105</v>
      </c>
      <c r="B54" s="31">
        <f>B8+B12+B15+B21+B24+B31+B34+B36+B40+B44+B49+B52</f>
        <v>8291</v>
      </c>
      <c r="C54" s="32"/>
    </row>
    <row r="55" spans="1:3" x14ac:dyDescent="0.25">
      <c r="A55" s="1"/>
      <c r="B55" s="7"/>
    </row>
    <row r="58" spans="1:3" x14ac:dyDescent="0.25">
      <c r="A58" s="1"/>
      <c r="B58" s="2"/>
    </row>
  </sheetData>
  <phoneticPr fontId="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30"/>
  <sheetViews>
    <sheetView zoomScale="150" zoomScaleNormal="150" zoomScalePageLayoutView="150" workbookViewId="0">
      <selection activeCell="C26" sqref="C26"/>
    </sheetView>
  </sheetViews>
  <sheetFormatPr defaultColWidth="11" defaultRowHeight="15.75" x14ac:dyDescent="0.25"/>
  <cols>
    <col min="1" max="1" width="30.5" customWidth="1"/>
    <col min="2" max="2" width="18.375" customWidth="1"/>
    <col min="3" max="3" width="49.375" customWidth="1"/>
  </cols>
  <sheetData>
    <row r="1" spans="1:3" x14ac:dyDescent="0.25">
      <c r="A1" s="1" t="s">
        <v>52</v>
      </c>
    </row>
    <row r="3" spans="1:3" x14ac:dyDescent="0.25">
      <c r="A3" s="35" t="s">
        <v>0</v>
      </c>
      <c r="B3" s="35" t="s">
        <v>1</v>
      </c>
      <c r="C3" s="35" t="s">
        <v>2</v>
      </c>
    </row>
    <row r="4" spans="1:3" x14ac:dyDescent="0.25">
      <c r="A4" t="s">
        <v>53</v>
      </c>
      <c r="B4" s="20">
        <f>30+20</f>
        <v>50</v>
      </c>
      <c r="C4" t="s">
        <v>84</v>
      </c>
    </row>
    <row r="5" spans="1:3" x14ac:dyDescent="0.25">
      <c r="A5" t="s">
        <v>54</v>
      </c>
      <c r="B5" s="20">
        <v>15</v>
      </c>
      <c r="C5" t="s">
        <v>75</v>
      </c>
    </row>
    <row r="6" spans="1:3" x14ac:dyDescent="0.25">
      <c r="A6" t="s">
        <v>55</v>
      </c>
      <c r="B6" s="20">
        <v>25</v>
      </c>
    </row>
    <row r="7" spans="1:3" x14ac:dyDescent="0.25">
      <c r="A7" t="s">
        <v>56</v>
      </c>
      <c r="B7" s="20">
        <v>30</v>
      </c>
      <c r="C7" t="s">
        <v>78</v>
      </c>
    </row>
    <row r="8" spans="1:3" x14ac:dyDescent="0.25">
      <c r="A8" t="s">
        <v>41</v>
      </c>
      <c r="B8" s="20">
        <v>22</v>
      </c>
      <c r="C8" t="s">
        <v>85</v>
      </c>
    </row>
    <row r="9" spans="1:3" x14ac:dyDescent="0.25">
      <c r="A9" t="s">
        <v>86</v>
      </c>
      <c r="B9" s="20">
        <v>7</v>
      </c>
      <c r="C9" t="s">
        <v>87</v>
      </c>
    </row>
    <row r="10" spans="1:3" x14ac:dyDescent="0.25">
      <c r="A10" t="s">
        <v>94</v>
      </c>
      <c r="B10" s="20">
        <v>5</v>
      </c>
      <c r="C10" t="s">
        <v>95</v>
      </c>
    </row>
    <row r="11" spans="1:3" x14ac:dyDescent="0.25">
      <c r="A11" t="s">
        <v>57</v>
      </c>
      <c r="B11" s="20">
        <f>30*2</f>
        <v>60</v>
      </c>
      <c r="C11" t="s">
        <v>88</v>
      </c>
    </row>
    <row r="12" spans="1:3" x14ac:dyDescent="0.25">
      <c r="A12" t="s">
        <v>58</v>
      </c>
      <c r="B12" s="20">
        <v>10</v>
      </c>
      <c r="C12" t="s">
        <v>83</v>
      </c>
    </row>
    <row r="13" spans="1:3" ht="31.5" x14ac:dyDescent="0.25">
      <c r="A13" s="11" t="s">
        <v>59</v>
      </c>
      <c r="B13" s="28">
        <f>22+20+10</f>
        <v>52</v>
      </c>
      <c r="C13" s="4" t="s">
        <v>89</v>
      </c>
    </row>
    <row r="14" spans="1:3" x14ac:dyDescent="0.25">
      <c r="A14" t="s">
        <v>60</v>
      </c>
      <c r="B14" s="20">
        <f>20+30</f>
        <v>50</v>
      </c>
      <c r="C14" t="s">
        <v>90</v>
      </c>
    </row>
    <row r="15" spans="1:3" x14ac:dyDescent="0.25">
      <c r="A15" t="s">
        <v>61</v>
      </c>
      <c r="B15" s="20">
        <v>10</v>
      </c>
      <c r="C15" t="s">
        <v>76</v>
      </c>
    </row>
    <row r="16" spans="1:3" x14ac:dyDescent="0.25">
      <c r="A16" t="s">
        <v>62</v>
      </c>
      <c r="B16" s="20">
        <v>10</v>
      </c>
      <c r="C16" t="s">
        <v>80</v>
      </c>
    </row>
    <row r="17" spans="1:3" x14ac:dyDescent="0.25">
      <c r="A17" t="s">
        <v>63</v>
      </c>
      <c r="B17" s="20">
        <v>7</v>
      </c>
      <c r="C17" t="s">
        <v>79</v>
      </c>
    </row>
    <row r="18" spans="1:3" x14ac:dyDescent="0.25">
      <c r="A18" t="s">
        <v>64</v>
      </c>
      <c r="B18" s="20">
        <v>5</v>
      </c>
      <c r="C18" t="s">
        <v>81</v>
      </c>
    </row>
    <row r="19" spans="1:3" ht="31.5" x14ac:dyDescent="0.25">
      <c r="A19" s="11" t="s">
        <v>73</v>
      </c>
      <c r="B19" s="29">
        <v>25</v>
      </c>
      <c r="C19" s="4" t="s">
        <v>91</v>
      </c>
    </row>
    <row r="20" spans="1:3" x14ac:dyDescent="0.25">
      <c r="A20" t="s">
        <v>65</v>
      </c>
      <c r="B20" s="20">
        <v>10</v>
      </c>
      <c r="C20" t="s">
        <v>77</v>
      </c>
    </row>
    <row r="21" spans="1:3" x14ac:dyDescent="0.25">
      <c r="A21" t="s">
        <v>74</v>
      </c>
      <c r="B21" s="20">
        <v>6</v>
      </c>
      <c r="C21" t="s">
        <v>92</v>
      </c>
    </row>
    <row r="22" spans="1:3" x14ac:dyDescent="0.25">
      <c r="A22" t="s">
        <v>66</v>
      </c>
      <c r="B22" s="20">
        <v>4</v>
      </c>
    </row>
    <row r="23" spans="1:3" x14ac:dyDescent="0.25">
      <c r="A23" t="s">
        <v>67</v>
      </c>
      <c r="B23" s="20">
        <f>10+15+20</f>
        <v>45</v>
      </c>
      <c r="C23" t="s">
        <v>93</v>
      </c>
    </row>
    <row r="24" spans="1:3" x14ac:dyDescent="0.25">
      <c r="A24" t="s">
        <v>68</v>
      </c>
      <c r="B24" s="20">
        <v>10</v>
      </c>
      <c r="C24" t="s">
        <v>82</v>
      </c>
    </row>
    <row r="25" spans="1:3" x14ac:dyDescent="0.25">
      <c r="A25" t="s">
        <v>69</v>
      </c>
      <c r="B25" s="20">
        <v>5</v>
      </c>
    </row>
    <row r="26" spans="1:3" x14ac:dyDescent="0.25">
      <c r="A26" t="s">
        <v>70</v>
      </c>
      <c r="B26" s="20">
        <v>8</v>
      </c>
    </row>
    <row r="27" spans="1:3" x14ac:dyDescent="0.25">
      <c r="A27" t="s">
        <v>71</v>
      </c>
      <c r="B27" s="20">
        <v>5</v>
      </c>
    </row>
    <row r="28" spans="1:3" x14ac:dyDescent="0.25">
      <c r="A28" t="s">
        <v>72</v>
      </c>
      <c r="B28" s="20">
        <v>6</v>
      </c>
      <c r="C28" t="s">
        <v>96</v>
      </c>
    </row>
    <row r="30" spans="1:3" x14ac:dyDescent="0.25">
      <c r="A30" s="35" t="s">
        <v>10</v>
      </c>
      <c r="B30" s="37">
        <f>SUM(B4:B29)</f>
        <v>482</v>
      </c>
      <c r="C30" s="36"/>
    </row>
  </sheetData>
  <phoneticPr fontId="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Delivery</vt:lpstr>
      <vt:lpstr>Kitchen Equipment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Kovacs Group</dc:creator>
  <cp:lastModifiedBy>Johnson, Brittany</cp:lastModifiedBy>
  <cp:lastPrinted>2017-02-26T21:00:43Z</cp:lastPrinted>
  <dcterms:created xsi:type="dcterms:W3CDTF">2016-08-05T18:08:47Z</dcterms:created>
  <dcterms:modified xsi:type="dcterms:W3CDTF">2019-09-30T16:27:08Z</dcterms:modified>
</cp:coreProperties>
</file>